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427 - Buy-backs W17\"/>
    </mc:Choice>
  </mc:AlternateContent>
  <xr:revisionPtr revIDLastSave="0" documentId="13_ncr:1_{CC8BBFC6-8EE7-40E5-9EB5-5174CDEEEC61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7" i="1" l="1"/>
  <c r="G107" i="1"/>
  <c r="F106" i="1"/>
  <c r="G106" i="1"/>
  <c r="F105" i="1"/>
  <c r="G105" i="1"/>
  <c r="F104" i="1"/>
  <c r="G104" i="1"/>
  <c r="C129" i="1" a="1"/>
  <c r="C129" i="1" s="1"/>
  <c r="C130" i="1" a="1"/>
  <c r="C130" i="1" s="1"/>
  <c r="C131" i="1"/>
  <c r="C3" i="1"/>
  <c r="C132" i="1" s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122" i="1" l="1"/>
  <c r="H7" i="1"/>
  <c r="E8" i="1"/>
  <c r="K9" i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E104" i="1" l="1"/>
  <c r="H103" i="1"/>
  <c r="E105" i="1" l="1"/>
  <c r="H104" i="1"/>
  <c r="H105" i="1" l="1"/>
  <c r="E106" i="1"/>
  <c r="E107" i="1" l="1"/>
  <c r="H107" i="1" s="1"/>
  <c r="C133" i="1" s="1" a="1"/>
  <c r="C133" i="1" s="1"/>
  <c r="H10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<sst xmlns="http://schemas.openxmlformats.org/spreadsheetml/2006/main" count="28" uniqueCount="23">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</sst>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G1" zoomScaleNormal="100" workbookViewId="0">
      <pane ySplit="5" topLeftCell="A6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SUM(C7:C121)+F6</f>
        <v>10439168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" si="150">G107-E107-F107</f>
        <v>97662879</v>
      </c>
      <c r="K107" s="15">
        <f t="shared" si="68"/>
        <v>2501758.2100000004</v>
      </c>
    </row>
    <row r="108" spans="2:11" x14ac:dyDescent="0.35">
      <c r="B108" s="13"/>
      <c r="C108" s="25"/>
      <c r="D108" s="18"/>
      <c r="E108" s="9"/>
      <c r="F108" s="9"/>
      <c r="G108" s="9"/>
      <c r="H108" s="9"/>
      <c r="K108" s="15">
        <f t="shared" si="68"/>
        <v>0</v>
      </c>
    </row>
    <row r="109" spans="2:11" x14ac:dyDescent="0.35">
      <c r="B109" s="13"/>
      <c r="C109" s="25"/>
      <c r="D109" s="18"/>
      <c r="E109" s="9"/>
      <c r="F109" s="9"/>
      <c r="G109" s="9"/>
      <c r="H109" s="9"/>
      <c r="K109" s="15">
        <f t="shared" si="68"/>
        <v>0</v>
      </c>
    </row>
    <row r="110" spans="2:11" x14ac:dyDescent="0.35">
      <c r="B110" s="13"/>
      <c r="C110" s="25"/>
      <c r="D110" s="18"/>
      <c r="E110" s="9"/>
      <c r="F110" s="9"/>
      <c r="G110" s="9"/>
      <c r="H110" s="9"/>
      <c r="K110" s="15">
        <f t="shared" si="68"/>
        <v>0</v>
      </c>
    </row>
    <row r="111" spans="2:11" x14ac:dyDescent="0.35">
      <c r="B111" s="13"/>
      <c r="C111" s="25"/>
      <c r="D111" s="18"/>
      <c r="E111" s="9"/>
      <c r="F111" s="9"/>
      <c r="G111" s="9"/>
      <c r="H111" s="9"/>
      <c r="K111" s="15">
        <f t="shared" ref="K111:K121" si="151">C111*D111</f>
        <v>0</v>
      </c>
    </row>
    <row r="112" spans="2:11" x14ac:dyDescent="0.35">
      <c r="B112" s="13"/>
      <c r="C112" s="25"/>
      <c r="D112" s="18"/>
      <c r="E112" s="9"/>
      <c r="F112" s="9"/>
      <c r="G112" s="9"/>
      <c r="H112" s="9"/>
      <c r="K112" s="15">
        <f t="shared" si="151"/>
        <v>0</v>
      </c>
    </row>
    <row r="113" spans="2:11" x14ac:dyDescent="0.35">
      <c r="B113" s="13"/>
      <c r="C113" s="25"/>
      <c r="D113" s="18"/>
      <c r="E113" s="9"/>
      <c r="F113" s="9"/>
      <c r="G113" s="9"/>
      <c r="H113" s="9"/>
      <c r="K113" s="15">
        <f t="shared" si="151"/>
        <v>0</v>
      </c>
    </row>
    <row r="114" spans="2:11" x14ac:dyDescent="0.35">
      <c r="B114" s="13"/>
      <c r="C114" s="25"/>
      <c r="D114" s="18"/>
      <c r="E114" s="9"/>
      <c r="F114" s="9"/>
      <c r="G114" s="9"/>
      <c r="H114" s="9"/>
      <c r="K114" s="15">
        <f t="shared" si="151"/>
        <v>0</v>
      </c>
    </row>
    <row r="115" spans="2:11" x14ac:dyDescent="0.35">
      <c r="B115" s="13"/>
      <c r="C115" s="25"/>
      <c r="D115" s="18"/>
      <c r="E115" s="9"/>
      <c r="F115" s="9"/>
      <c r="G115" s="9"/>
      <c r="H115" s="9"/>
      <c r="K115" s="15">
        <f t="shared" si="151"/>
        <v>0</v>
      </c>
    </row>
    <row r="116" spans="2:11" x14ac:dyDescent="0.35">
      <c r="B116" s="13"/>
      <c r="C116" s="25"/>
      <c r="D116" s="18"/>
      <c r="E116" s="9"/>
      <c r="F116" s="9"/>
      <c r="G116" s="9"/>
      <c r="H116" s="9"/>
      <c r="K116" s="15">
        <f t="shared" si="151"/>
        <v>0</v>
      </c>
    </row>
    <row r="117" spans="2:11" x14ac:dyDescent="0.35">
      <c r="B117" s="13"/>
      <c r="C117" s="25"/>
      <c r="D117" s="18"/>
      <c r="E117" s="9"/>
      <c r="F117" s="9"/>
      <c r="G117" s="9"/>
      <c r="H117" s="9"/>
      <c r="K117" s="15">
        <f t="shared" si="151"/>
        <v>0</v>
      </c>
    </row>
    <row r="118" spans="2:11" x14ac:dyDescent="0.35">
      <c r="B118" s="13"/>
      <c r="C118" s="25"/>
      <c r="D118" s="18"/>
      <c r="E118" s="9"/>
      <c r="F118" s="9"/>
      <c r="G118" s="9"/>
      <c r="H118" s="9"/>
      <c r="K118" s="15">
        <f t="shared" si="151"/>
        <v>0</v>
      </c>
    </row>
    <row r="119" spans="2:11" x14ac:dyDescent="0.35">
      <c r="B119" s="13"/>
      <c r="C119" s="25"/>
      <c r="D119" s="18"/>
      <c r="E119" s="9"/>
      <c r="F119" s="9"/>
      <c r="G119" s="9"/>
      <c r="H119" s="9"/>
      <c r="K119" s="15">
        <f t="shared" si="151"/>
        <v>0</v>
      </c>
    </row>
    <row r="120" spans="2:11" x14ac:dyDescent="0.35">
      <c r="B120" s="13"/>
      <c r="C120" s="25"/>
      <c r="D120" s="18"/>
      <c r="E120" s="9"/>
      <c r="F120" s="9"/>
      <c r="G120" s="9"/>
      <c r="H120" s="9"/>
      <c r="K120" s="15">
        <f t="shared" si="151"/>
        <v>0</v>
      </c>
    </row>
    <row r="121" spans="2:11" x14ac:dyDescent="0.35">
      <c r="B121" s="13"/>
      <c r="C121" s="25"/>
      <c r="D121" s="18"/>
      <c r="E121" s="9"/>
      <c r="F121" s="9"/>
      <c r="G121" s="9"/>
      <c r="H121" s="9"/>
      <c r="K121" s="15">
        <f t="shared" si="151"/>
        <v>0</v>
      </c>
    </row>
    <row r="122" spans="2:11" x14ac:dyDescent="0.35">
      <c r="K122" s="17">
        <f>SUM(K$7:K121)</f>
        <v>733250800.40917516</v>
      </c>
    </row>
    <row r="123" spans="2:11" x14ac:dyDescent="0.35">
      <c r="B123" s="23" t="s">
        <v>0</v>
      </c>
      <c r="C123" s="24"/>
    </row>
    <row r="124" spans="2:11" ht="15.5" x14ac:dyDescent="0.35">
      <c r="B124" s="22" t="s">
        <v>7</v>
      </c>
      <c r="C124" s="30" t="s">
        <v>17</v>
      </c>
    </row>
    <row r="125" spans="2:11" x14ac:dyDescent="0.35">
      <c r="B125" s="16" t="s">
        <v>8</v>
      </c>
      <c r="C125" s="31" t="s">
        <v>19</v>
      </c>
    </row>
    <row r="126" spans="2:11" x14ac:dyDescent="0.35">
      <c r="B126" s="16" t="s">
        <v>9</v>
      </c>
      <c r="C126" s="18" t="s">
        <v>0</v>
      </c>
    </row>
    <row r="127" spans="2:11" x14ac:dyDescent="0.35">
      <c r="B127" s="16" t="s">
        <v>10</v>
      </c>
      <c r="C127" s="18" t="s">
        <v>15</v>
      </c>
    </row>
    <row r="128" spans="2:11" x14ac:dyDescent="0.35">
      <c r="B128" s="16" t="s">
        <v>11</v>
      </c>
      <c r="C128" s="18" t="s">
        <v>16</v>
      </c>
    </row>
    <row r="129" spans="2:3" x14ac:dyDescent="0.35">
      <c r="B129" s="16" t="s">
        <v>12</v>
      </c>
      <c r="C129" s="20" cm="1">
        <f t="array" ref="C129">LOOKUP(2,--1/(C7:C121&lt;&gt;""),C7:C121)</f>
        <v>35000</v>
      </c>
    </row>
    <row r="130" spans="2:3" x14ac:dyDescent="0.35">
      <c r="B130" s="16" t="s">
        <v>4</v>
      </c>
      <c r="C130" s="26" cm="1">
        <f t="array" ref="C130">LOOKUP(2,--1/(C7:D121&lt;&gt;""),D7:D121)</f>
        <v>71.478806000000006</v>
      </c>
    </row>
    <row r="131" spans="2:3" x14ac:dyDescent="0.35">
      <c r="B131" s="16" t="s">
        <v>2</v>
      </c>
      <c r="C131" s="19">
        <f ca="1">TODAY()</f>
        <v>46138</v>
      </c>
    </row>
    <row r="132" spans="2:3" x14ac:dyDescent="0.35">
      <c r="B132" s="16" t="s">
        <v>13</v>
      </c>
      <c r="C132" s="20">
        <f>C3</f>
        <v>10439168</v>
      </c>
    </row>
    <row r="133" spans="2:3" x14ac:dyDescent="0.35">
      <c r="B133" s="16" t="s">
        <v>14</v>
      </c>
      <c r="C133" s="20" cm="1">
        <f t="array" ref="C133">LOOKUP(2,--1/(H7:H121&lt;&gt;""),H7:H121)</f>
        <v>97662879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2026-04-26T18:13:24Z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2026-04-26T18:13:24Z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9cf16c07-e1b7-42ff-8368-dd7a4258da35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